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ocuments Permanents\Projets\2025_ELECTIONS_PRO_2026\10.CANDIDATURES\XX - Modèles pour CST locaux ou communs\"/>
    </mc:Choice>
  </mc:AlternateContent>
  <xr:revisionPtr revIDLastSave="0" documentId="8_{AE064288-09B3-4AA8-A0DB-87ABD5AC1811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Répartition F-H sur liste CST" sheetId="7" r:id="rId1"/>
  </sheets>
  <definedNames>
    <definedName name="_xlnm.Print_Area" localSheetId="0">'Répartition F-H sur liste CST'!$A$12:$I$23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5" i="7" l="1"/>
  <c r="F75" i="7" s="1"/>
  <c r="C75" i="7"/>
  <c r="D75" i="7" s="1"/>
  <c r="E73" i="7"/>
  <c r="F73" i="7" s="1"/>
  <c r="C73" i="7"/>
  <c r="D73" i="7" s="1"/>
  <c r="E71" i="7"/>
  <c r="F71" i="7" s="1"/>
  <c r="C71" i="7"/>
  <c r="D71" i="7" s="1"/>
  <c r="E69" i="7"/>
  <c r="F69" i="7" s="1"/>
  <c r="C69" i="7"/>
  <c r="D69" i="7" s="1"/>
  <c r="E67" i="7"/>
  <c r="F67" i="7" s="1"/>
  <c r="C67" i="7"/>
  <c r="D67" i="7" s="1"/>
  <c r="E65" i="7"/>
  <c r="F65" i="7" s="1"/>
  <c r="C65" i="7"/>
  <c r="D65" i="7" s="1"/>
  <c r="E63" i="7"/>
  <c r="C63" i="7"/>
  <c r="D63" i="7"/>
  <c r="E61" i="7"/>
  <c r="F61" i="7" s="1"/>
  <c r="C61" i="7"/>
  <c r="D61" i="7" s="1"/>
  <c r="E59" i="7"/>
  <c r="F59" i="7" s="1"/>
  <c r="C59" i="7"/>
  <c r="D59" i="7" s="1"/>
  <c r="E54" i="7"/>
  <c r="F54" i="7" s="1"/>
  <c r="C54" i="7"/>
  <c r="D54" i="7" s="1"/>
  <c r="E52" i="7"/>
  <c r="F52" i="7" s="1"/>
  <c r="C52" i="7"/>
  <c r="D52" i="7" s="1"/>
  <c r="E50" i="7"/>
  <c r="F50" i="7" s="1"/>
  <c r="C50" i="7"/>
  <c r="D50" i="7" s="1"/>
  <c r="E48" i="7"/>
  <c r="F48" i="7" s="1"/>
  <c r="C48" i="7"/>
  <c r="D48" i="7" s="1"/>
  <c r="E46" i="7"/>
  <c r="F46" i="7" s="1"/>
  <c r="C46" i="7"/>
  <c r="D46" i="7" s="1"/>
  <c r="E44" i="7"/>
  <c r="C44" i="7"/>
  <c r="E42" i="7"/>
  <c r="F42" i="7" s="1"/>
  <c r="C42" i="7"/>
  <c r="D42" i="7" s="1"/>
  <c r="E37" i="7"/>
  <c r="F37" i="7" s="1"/>
  <c r="C37" i="7"/>
  <c r="D37" i="7" s="1"/>
  <c r="E35" i="7"/>
  <c r="F35" i="7" s="1"/>
  <c r="C35" i="7"/>
  <c r="D35" i="7" s="1"/>
  <c r="E33" i="7"/>
  <c r="F33" i="7" s="1"/>
  <c r="C33" i="7"/>
  <c r="D33" i="7" s="1"/>
  <c r="E31" i="7"/>
  <c r="F31" i="7" s="1"/>
  <c r="C31" i="7"/>
  <c r="D31" i="7" s="1"/>
  <c r="E29" i="7"/>
  <c r="C29" i="7"/>
  <c r="E27" i="7"/>
  <c r="F27" i="7" s="1"/>
  <c r="C27" i="7"/>
  <c r="D27" i="7" s="1"/>
  <c r="E16" i="7"/>
  <c r="E18" i="7"/>
  <c r="E20" i="7"/>
  <c r="F20" i="7" s="1"/>
  <c r="E22" i="7"/>
  <c r="F22" i="7" s="1"/>
  <c r="E14" i="7"/>
  <c r="C16" i="7"/>
  <c r="C18" i="7"/>
  <c r="C20" i="7"/>
  <c r="C22" i="7"/>
  <c r="C14" i="7"/>
  <c r="D22" i="7"/>
  <c r="H22" i="7" s="1"/>
  <c r="B7" i="7"/>
  <c r="B4" i="7"/>
  <c r="D5" i="7"/>
  <c r="D6" i="7"/>
  <c r="D7" i="7"/>
  <c r="D4" i="7"/>
  <c r="H59" i="7" l="1"/>
  <c r="I59" i="7" s="1"/>
  <c r="H60" i="7"/>
  <c r="I60" i="7" s="1"/>
  <c r="D44" i="7"/>
  <c r="H44" i="7" s="1"/>
  <c r="I44" i="7" s="1"/>
  <c r="D29" i="7"/>
  <c r="H30" i="7" s="1"/>
  <c r="I30" i="7" s="1"/>
  <c r="F44" i="7"/>
  <c r="F29" i="7"/>
  <c r="H70" i="7"/>
  <c r="I70" i="7" s="1"/>
  <c r="H69" i="7"/>
  <c r="I69" i="7" s="1"/>
  <c r="H62" i="7"/>
  <c r="I62" i="7" s="1"/>
  <c r="H61" i="7"/>
  <c r="I61" i="7" s="1"/>
  <c r="H73" i="7"/>
  <c r="I73" i="7" s="1"/>
  <c r="H74" i="7"/>
  <c r="I74" i="7" s="1"/>
  <c r="H63" i="7"/>
  <c r="I63" i="7" s="1"/>
  <c r="H64" i="7"/>
  <c r="I64" i="7" s="1"/>
  <c r="H72" i="7"/>
  <c r="I72" i="7" s="1"/>
  <c r="H71" i="7"/>
  <c r="I71" i="7" s="1"/>
  <c r="H66" i="7"/>
  <c r="I66" i="7" s="1"/>
  <c r="H65" i="7"/>
  <c r="I65" i="7" s="1"/>
  <c r="H67" i="7"/>
  <c r="I67" i="7" s="1"/>
  <c r="H68" i="7"/>
  <c r="I68" i="7" s="1"/>
  <c r="H75" i="7"/>
  <c r="I75" i="7" s="1"/>
  <c r="H76" i="7"/>
  <c r="I76" i="7" s="1"/>
  <c r="F63" i="7"/>
  <c r="H42" i="7"/>
  <c r="I42" i="7" s="1"/>
  <c r="H43" i="7"/>
  <c r="I43" i="7" s="1"/>
  <c r="H47" i="7"/>
  <c r="I47" i="7" s="1"/>
  <c r="H46" i="7"/>
  <c r="I46" i="7" s="1"/>
  <c r="H49" i="7"/>
  <c r="I49" i="7" s="1"/>
  <c r="H48" i="7"/>
  <c r="I48" i="7" s="1"/>
  <c r="H55" i="7"/>
  <c r="I55" i="7" s="1"/>
  <c r="H54" i="7"/>
  <c r="I54" i="7" s="1"/>
  <c r="H50" i="7"/>
  <c r="I50" i="7" s="1"/>
  <c r="H51" i="7"/>
  <c r="I51" i="7" s="1"/>
  <c r="H53" i="7"/>
  <c r="I53" i="7" s="1"/>
  <c r="H52" i="7"/>
  <c r="I52" i="7" s="1"/>
  <c r="H36" i="7"/>
  <c r="I36" i="7" s="1"/>
  <c r="H35" i="7"/>
  <c r="I35" i="7" s="1"/>
  <c r="H27" i="7"/>
  <c r="I27" i="7" s="1"/>
  <c r="H28" i="7"/>
  <c r="I28" i="7" s="1"/>
  <c r="H32" i="7"/>
  <c r="I32" i="7" s="1"/>
  <c r="H31" i="7"/>
  <c r="I31" i="7" s="1"/>
  <c r="H34" i="7"/>
  <c r="I34" i="7" s="1"/>
  <c r="H33" i="7"/>
  <c r="I33" i="7" s="1"/>
  <c r="H38" i="7"/>
  <c r="I38" i="7" s="1"/>
  <c r="H37" i="7"/>
  <c r="I37" i="7" s="1"/>
  <c r="I22" i="7"/>
  <c r="H23" i="7"/>
  <c r="I23" i="7" s="1"/>
  <c r="D18" i="7"/>
  <c r="H18" i="7" s="1"/>
  <c r="I18" i="7" s="1"/>
  <c r="D20" i="7"/>
  <c r="F18" i="7"/>
  <c r="H45" i="7" l="1"/>
  <c r="I45" i="7" s="1"/>
  <c r="H29" i="7"/>
  <c r="I29" i="7" s="1"/>
  <c r="H19" i="7"/>
  <c r="I19" i="7" s="1"/>
  <c r="H20" i="7"/>
  <c r="I20" i="7" s="1"/>
  <c r="H21" i="7"/>
  <c r="I21" i="7" s="1"/>
  <c r="D16" i="7"/>
  <c r="H16" i="7" s="1"/>
  <c r="I16" i="7" s="1"/>
  <c r="F16" i="7"/>
  <c r="H17" i="7" l="1"/>
  <c r="I17" i="7" s="1"/>
  <c r="F14" i="7" l="1"/>
  <c r="D14" i="7"/>
  <c r="H15" i="7" s="1"/>
  <c r="I15" i="7" s="1"/>
  <c r="H14" i="7" l="1"/>
  <c r="I14" i="7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<sst xmlns="http://schemas.openxmlformats.org/spreadsheetml/2006/main" count="121" uniqueCount="31">
  <si>
    <t>Nb Femmes</t>
  </si>
  <si>
    <t>Nb Hommes</t>
  </si>
  <si>
    <t>Inférieur</t>
  </si>
  <si>
    <t>Supérieur</t>
  </si>
  <si>
    <t>(maxi = double)</t>
  </si>
  <si>
    <t>(Selon délibération CST)</t>
  </si>
  <si>
    <t>(Titulaires + suppléants)</t>
  </si>
  <si>
    <t xml:space="preserve">  Calcul de la répartition Femmes / Hommes sur les listes "Candidates" en CST</t>
  </si>
  <si>
    <t>(mini = 2/3 + pair)</t>
  </si>
  <si>
    <t>Nb de représentants titulaires</t>
  </si>
  <si>
    <r>
      <t xml:space="preserve">Nb </t>
    </r>
    <r>
      <rPr>
        <b/>
        <u/>
        <sz val="11"/>
        <color theme="0"/>
        <rFont val="Arial"/>
        <family val="2"/>
      </rPr>
      <t>mini</t>
    </r>
    <r>
      <rPr>
        <b/>
        <sz val="11"/>
        <color theme="0"/>
        <rFont val="Arial"/>
        <family val="2"/>
      </rPr>
      <t xml:space="preserve">
de noms sur une liste</t>
    </r>
  </si>
  <si>
    <r>
      <t xml:space="preserve">Nb </t>
    </r>
    <r>
      <rPr>
        <b/>
        <u/>
        <sz val="11"/>
        <color theme="0"/>
        <rFont val="Arial"/>
        <family val="2"/>
      </rPr>
      <t>maxi</t>
    </r>
    <r>
      <rPr>
        <b/>
        <sz val="11"/>
        <color theme="0"/>
        <rFont val="Arial"/>
        <family val="2"/>
      </rPr>
      <t xml:space="preserve">
de noms sur une liste</t>
    </r>
  </si>
  <si>
    <r>
      <t xml:space="preserve">Nb de noms sur une liste </t>
    </r>
    <r>
      <rPr>
        <b/>
        <u/>
        <sz val="11"/>
        <color theme="0"/>
        <rFont val="Arial"/>
        <family val="2"/>
      </rPr>
      <t>complète</t>
    </r>
  </si>
  <si>
    <t xml:space="preserve">% de femmes           </t>
  </si>
  <si>
    <t xml:space="preserve">% d'hommes          </t>
  </si>
  <si>
    <t>Calcul de la part de femmes</t>
  </si>
  <si>
    <t>Calcul de la part d'hommes</t>
  </si>
  <si>
    <r>
      <t xml:space="preserve">Options d'arrondi 
</t>
    </r>
    <r>
      <rPr>
        <sz val="8"/>
        <rFont val="Arial"/>
        <family val="2"/>
      </rPr>
      <t>(choix du syndicat)</t>
    </r>
  </si>
  <si>
    <t xml:space="preserve">Pourcentage de femmes dans les effectifs au 01/01/2026 en CST = </t>
  </si>
  <si>
    <r>
      <t xml:space="preserve">Calcul de la répartition Femmes/Hommes sur une liste de </t>
    </r>
    <r>
      <rPr>
        <b/>
        <sz val="11"/>
        <color rgb="FF662483"/>
        <rFont val="Arial"/>
        <family val="2"/>
      </rPr>
      <t>3 titulaires + 3 suppléants</t>
    </r>
  </si>
  <si>
    <t>(← indiquez votre pourcentage de femmes)</t>
  </si>
  <si>
    <r>
      <t xml:space="preserve">Calcul de la répartition Femmes/Hommes sur une liste de </t>
    </r>
    <r>
      <rPr>
        <b/>
        <sz val="11"/>
        <color rgb="FF662483"/>
        <rFont val="Arial"/>
        <family val="2"/>
      </rPr>
      <t>4 titulaires + 4 suppléants</t>
    </r>
  </si>
  <si>
    <r>
      <t xml:space="preserve">Calcul de la répartition Femmes/Hommes sur une liste de </t>
    </r>
    <r>
      <rPr>
        <b/>
        <sz val="11"/>
        <color rgb="FF662483"/>
        <rFont val="Arial"/>
        <family val="2"/>
      </rPr>
      <t>5 titulaires + 5 suppléants</t>
    </r>
  </si>
  <si>
    <r>
      <t xml:space="preserve">Calcul de la répartition Femmes/Hommes sur une liste de </t>
    </r>
    <r>
      <rPr>
        <b/>
        <sz val="11"/>
        <color rgb="FF662483"/>
        <rFont val="Arial"/>
        <family val="2"/>
      </rPr>
      <t>6 titulaires + 6 suppléants</t>
    </r>
  </si>
  <si>
    <t>Combinaisons possibles de liste</t>
  </si>
  <si>
    <r>
      <t xml:space="preserve">Nb de candidats </t>
    </r>
    <r>
      <rPr>
        <sz val="9"/>
        <rFont val="Arial"/>
        <family val="2"/>
      </rPr>
      <t>(titulaires + suppléants)</t>
    </r>
  </si>
  <si>
    <t>CST</t>
  </si>
  <si>
    <t>Liste incomplète</t>
  </si>
  <si>
    <t xml:space="preserve">Liste complète </t>
  </si>
  <si>
    <t>Listes excédentaires</t>
  </si>
  <si>
    <t>Listes incomplètes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</si>
</sst>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4"/>
      <color theme="1"/>
      <name val="Verdana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4"/>
      <color rgb="FFDB2C48"/>
      <name val="Arial"/>
      <family val="2"/>
    </font>
    <font>
      <b/>
      <sz val="11"/>
      <color rgb="FF662483"/>
      <name val="Arial"/>
      <family val="2"/>
    </font>
    <font>
      <sz val="11"/>
      <color rgb="FFDB2C4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66248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" fontId="4" fillId="2" borderId="8" xfId="0" applyNumberFormat="1" applyFont="1" applyFill="1" applyBorder="1" applyAlignment="1">
      <alignment horizontal="center" vertical="center"/>
    </xf>
    <xf numFmtId="1" fontId="4" fillId="2" borderId="9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8" fillId="4" borderId="23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9" fontId="12" fillId="4" borderId="0" xfId="0" applyNumberFormat="1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0" fontId="4" fillId="5" borderId="2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1" fontId="4" fillId="5" borderId="1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9" fontId="14" fillId="5" borderId="7" xfId="0" applyNumberFormat="1" applyFont="1" applyFill="1" applyBorder="1" applyAlignment="1">
      <alignment horizontal="center" vertical="center"/>
    </xf>
    <xf numFmtId="9" fontId="14" fillId="5" borderId="8" xfId="0" applyNumberFormat="1" applyFont="1" applyFill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B2C48"/>
      <color rgb="FF6624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6"/>
  <sheetViews>
    <sheetView tabSelected="1" zoomScale="130" zoomScaleNormal="130" workbookViewId="0">
      <selection activeCell="G3" sqref="G3"/>
    </sheetView>
  </sheetViews>
  <sheetFormatPr baseColWidth="10" defaultRowHeight="14.25" x14ac:dyDescent="0.2"/>
  <cols>
    <col min="1" max="9" width="18.85546875" style="1" customWidth="1"/>
    <col min="10" max="16384" width="11.42578125" style="1"/>
  </cols>
  <sheetData>
    <row r="1" spans="1:9" ht="70.5" customHeight="1" x14ac:dyDescent="0.2">
      <c r="A1" s="1" t="e" vm="1">
        <v>#VALUE!</v>
      </c>
      <c r="B1" s="46" t="s">
        <v>7</v>
      </c>
      <c r="C1" s="46"/>
      <c r="D1" s="46"/>
      <c r="E1" s="46"/>
      <c r="F1" s="46"/>
      <c r="G1" s="46"/>
      <c r="H1" s="46"/>
      <c r="I1" s="46"/>
    </row>
    <row r="3" spans="1:9" ht="45" x14ac:dyDescent="0.2">
      <c r="A3" s="24" t="s">
        <v>9</v>
      </c>
      <c r="B3" s="20" t="s">
        <v>10</v>
      </c>
      <c r="C3" s="20" t="s">
        <v>12</v>
      </c>
      <c r="D3" s="20" t="s">
        <v>11</v>
      </c>
    </row>
    <row r="4" spans="1:9" ht="15" x14ac:dyDescent="0.2">
      <c r="A4" s="22">
        <v>3</v>
      </c>
      <c r="B4" s="19">
        <f>2/3*C4</f>
        <v>4</v>
      </c>
      <c r="C4" s="23">
        <v>6</v>
      </c>
      <c r="D4" s="19">
        <f>2*C4</f>
        <v>12</v>
      </c>
    </row>
    <row r="5" spans="1:9" ht="15" x14ac:dyDescent="0.2">
      <c r="A5" s="22">
        <v>4</v>
      </c>
      <c r="B5" s="19">
        <v>6</v>
      </c>
      <c r="C5" s="23">
        <v>8</v>
      </c>
      <c r="D5" s="19">
        <f t="shared" ref="D5:D7" si="0">2*C5</f>
        <v>16</v>
      </c>
    </row>
    <row r="6" spans="1:9" ht="15" x14ac:dyDescent="0.2">
      <c r="A6" s="22">
        <v>5</v>
      </c>
      <c r="B6" s="19">
        <v>8</v>
      </c>
      <c r="C6" s="23">
        <v>10</v>
      </c>
      <c r="D6" s="19">
        <f t="shared" si="0"/>
        <v>20</v>
      </c>
    </row>
    <row r="7" spans="1:9" ht="15" x14ac:dyDescent="0.2">
      <c r="A7" s="22">
        <v>6</v>
      </c>
      <c r="B7" s="19">
        <f>2/3*C7</f>
        <v>8</v>
      </c>
      <c r="C7" s="23">
        <v>12</v>
      </c>
      <c r="D7" s="19">
        <f t="shared" si="0"/>
        <v>24</v>
      </c>
    </row>
    <row r="8" spans="1:9" x14ac:dyDescent="0.2">
      <c r="A8" s="21" t="s">
        <v>5</v>
      </c>
      <c r="B8" s="21" t="s">
        <v>8</v>
      </c>
      <c r="C8" s="21" t="s">
        <v>6</v>
      </c>
      <c r="D8" s="21" t="s">
        <v>4</v>
      </c>
    </row>
    <row r="9" spans="1:9" s="27" customFormat="1" x14ac:dyDescent="0.25"/>
    <row r="10" spans="1:9" ht="18" x14ac:dyDescent="0.2">
      <c r="A10" s="28" t="s">
        <v>18</v>
      </c>
      <c r="B10" s="28"/>
      <c r="C10" s="28"/>
      <c r="D10" s="28"/>
      <c r="E10" s="29">
        <v>0.7</v>
      </c>
      <c r="F10" s="30" t="s">
        <v>20</v>
      </c>
    </row>
    <row r="11" spans="1:9" ht="15" thickBot="1" x14ac:dyDescent="0.25"/>
    <row r="12" spans="1:9" ht="29.25" customHeight="1" thickBot="1" x14ac:dyDescent="0.25">
      <c r="A12" s="25" t="s">
        <v>19</v>
      </c>
      <c r="B12" s="25"/>
      <c r="C12" s="25"/>
      <c r="D12" s="25"/>
      <c r="E12" s="25"/>
      <c r="F12" s="25"/>
      <c r="G12" s="26"/>
      <c r="H12" s="2" t="s">
        <v>24</v>
      </c>
      <c r="I12" s="3"/>
    </row>
    <row r="13" spans="1:9" ht="39.75" thickBot="1" x14ac:dyDescent="0.25">
      <c r="A13" s="4" t="s">
        <v>26</v>
      </c>
      <c r="B13" s="5" t="s">
        <v>25</v>
      </c>
      <c r="C13" s="6" t="s">
        <v>13</v>
      </c>
      <c r="D13" s="6" t="s">
        <v>15</v>
      </c>
      <c r="E13" s="6" t="s">
        <v>14</v>
      </c>
      <c r="F13" s="6" t="s">
        <v>16</v>
      </c>
      <c r="G13" s="7" t="s">
        <v>17</v>
      </c>
      <c r="H13" s="5" t="s">
        <v>0</v>
      </c>
      <c r="I13" s="8" t="s">
        <v>1</v>
      </c>
    </row>
    <row r="14" spans="1:9" x14ac:dyDescent="0.2">
      <c r="A14" s="9" t="s">
        <v>27</v>
      </c>
      <c r="B14" s="35">
        <v>4</v>
      </c>
      <c r="C14" s="40">
        <f>$E$10</f>
        <v>0.7</v>
      </c>
      <c r="D14" s="36">
        <f t="shared" ref="D14:D22" si="1">B14*C14</f>
        <v>2.8</v>
      </c>
      <c r="E14" s="40">
        <f>100%-$E$10</f>
        <v>0.30000000000000004</v>
      </c>
      <c r="F14" s="36">
        <f>B14*E14</f>
        <v>1.2000000000000002</v>
      </c>
      <c r="G14" s="10" t="s">
        <v>2</v>
      </c>
      <c r="H14" s="11">
        <f>ROUNDDOWN(D14,)</f>
        <v>2</v>
      </c>
      <c r="I14" s="12">
        <f>B14-H14</f>
        <v>2</v>
      </c>
    </row>
    <row r="15" spans="1:9" ht="15" thickBot="1" x14ac:dyDescent="0.25">
      <c r="A15" s="13"/>
      <c r="B15" s="37"/>
      <c r="C15" s="41"/>
      <c r="D15" s="38"/>
      <c r="E15" s="41"/>
      <c r="F15" s="38"/>
      <c r="G15" s="14" t="s">
        <v>3</v>
      </c>
      <c r="H15" s="15">
        <f>ROUNDUP(D14,)</f>
        <v>3</v>
      </c>
      <c r="I15" s="16">
        <f>B14-H15</f>
        <v>1</v>
      </c>
    </row>
    <row r="16" spans="1:9" x14ac:dyDescent="0.2">
      <c r="A16" s="9" t="s">
        <v>28</v>
      </c>
      <c r="B16" s="39">
        <v>6</v>
      </c>
      <c r="C16" s="40">
        <f t="shared" ref="C16" si="2">$E$10</f>
        <v>0.7</v>
      </c>
      <c r="D16" s="36">
        <f t="shared" si="1"/>
        <v>4.1999999999999993</v>
      </c>
      <c r="E16" s="40">
        <f t="shared" ref="E16" si="3">100%-$E$10</f>
        <v>0.30000000000000004</v>
      </c>
      <c r="F16" s="36">
        <f>B16*E16</f>
        <v>1.8000000000000003</v>
      </c>
      <c r="G16" s="10" t="s">
        <v>2</v>
      </c>
      <c r="H16" s="11">
        <f>ROUNDDOWN(D16,)</f>
        <v>4</v>
      </c>
      <c r="I16" s="12">
        <f>B16-H16</f>
        <v>2</v>
      </c>
    </row>
    <row r="17" spans="1:9" ht="15" thickBot="1" x14ac:dyDescent="0.25">
      <c r="A17" s="18"/>
      <c r="B17" s="37"/>
      <c r="C17" s="41"/>
      <c r="D17" s="38"/>
      <c r="E17" s="41"/>
      <c r="F17" s="38"/>
      <c r="G17" s="14" t="s">
        <v>3</v>
      </c>
      <c r="H17" s="15">
        <f>ROUNDUP(D16,)</f>
        <v>5</v>
      </c>
      <c r="I17" s="16">
        <f>B16-H17</f>
        <v>1</v>
      </c>
    </row>
    <row r="18" spans="1:9" x14ac:dyDescent="0.2">
      <c r="A18" s="43" t="s">
        <v>29</v>
      </c>
      <c r="B18" s="31">
        <v>8</v>
      </c>
      <c r="C18" s="40">
        <f t="shared" ref="C18" si="4">$E$10</f>
        <v>0.7</v>
      </c>
      <c r="D18" s="32">
        <f t="shared" si="1"/>
        <v>5.6</v>
      </c>
      <c r="E18" s="40">
        <f t="shared" ref="E18" si="5">100%-$E$10</f>
        <v>0.30000000000000004</v>
      </c>
      <c r="F18" s="32">
        <f>B18*E18</f>
        <v>2.4000000000000004</v>
      </c>
      <c r="G18" s="10" t="s">
        <v>2</v>
      </c>
      <c r="H18" s="11">
        <f>ROUNDDOWN(D18,)</f>
        <v>5</v>
      </c>
      <c r="I18" s="12">
        <f>B18-H18</f>
        <v>3</v>
      </c>
    </row>
    <row r="19" spans="1:9" ht="15" thickBot="1" x14ac:dyDescent="0.25">
      <c r="A19" s="44"/>
      <c r="B19" s="33"/>
      <c r="C19" s="41"/>
      <c r="D19" s="34"/>
      <c r="E19" s="41"/>
      <c r="F19" s="34"/>
      <c r="G19" s="14" t="s">
        <v>3</v>
      </c>
      <c r="H19" s="15">
        <f>ROUNDUP(D18,)</f>
        <v>6</v>
      </c>
      <c r="I19" s="16">
        <f>B18-H19</f>
        <v>2</v>
      </c>
    </row>
    <row r="20" spans="1:9" x14ac:dyDescent="0.2">
      <c r="A20" s="44"/>
      <c r="B20" s="31">
        <v>10</v>
      </c>
      <c r="C20" s="40">
        <f t="shared" ref="C20" si="6">$E$10</f>
        <v>0.7</v>
      </c>
      <c r="D20" s="32">
        <f t="shared" si="1"/>
        <v>7</v>
      </c>
      <c r="E20" s="40">
        <f t="shared" ref="E20" si="7">100%-$E$10</f>
        <v>0.30000000000000004</v>
      </c>
      <c r="F20" s="32">
        <f>B20*E20</f>
        <v>3.0000000000000004</v>
      </c>
      <c r="G20" s="10" t="s">
        <v>2</v>
      </c>
      <c r="H20" s="11">
        <f>ROUNDDOWN(D20,)</f>
        <v>7</v>
      </c>
      <c r="I20" s="12">
        <f>B20-H20</f>
        <v>3</v>
      </c>
    </row>
    <row r="21" spans="1:9" ht="15" thickBot="1" x14ac:dyDescent="0.25">
      <c r="A21" s="44"/>
      <c r="B21" s="33"/>
      <c r="C21" s="41"/>
      <c r="D21" s="34"/>
      <c r="E21" s="41"/>
      <c r="F21" s="34"/>
      <c r="G21" s="14" t="s">
        <v>3</v>
      </c>
      <c r="H21" s="15">
        <f>ROUNDUP(D20,)</f>
        <v>7</v>
      </c>
      <c r="I21" s="16">
        <f>B20-H21</f>
        <v>3</v>
      </c>
    </row>
    <row r="22" spans="1:9" x14ac:dyDescent="0.2">
      <c r="A22" s="44"/>
      <c r="B22" s="31">
        <v>12</v>
      </c>
      <c r="C22" s="40">
        <f t="shared" ref="C22" si="8">$E$10</f>
        <v>0.7</v>
      </c>
      <c r="D22" s="32">
        <f t="shared" si="1"/>
        <v>8.3999999999999986</v>
      </c>
      <c r="E22" s="40">
        <f t="shared" ref="E22" si="9">100%-$E$10</f>
        <v>0.30000000000000004</v>
      </c>
      <c r="F22" s="32">
        <f>B22*E22</f>
        <v>3.6000000000000005</v>
      </c>
      <c r="G22" s="10" t="s">
        <v>2</v>
      </c>
      <c r="H22" s="11">
        <f>ROUNDDOWN(D22,)</f>
        <v>8</v>
      </c>
      <c r="I22" s="12">
        <f>B22-H22</f>
        <v>4</v>
      </c>
    </row>
    <row r="23" spans="1:9" ht="15" thickBot="1" x14ac:dyDescent="0.25">
      <c r="A23" s="45"/>
      <c r="B23" s="33"/>
      <c r="C23" s="41"/>
      <c r="D23" s="34"/>
      <c r="E23" s="41"/>
      <c r="F23" s="34"/>
      <c r="G23" s="14" t="s">
        <v>3</v>
      </c>
      <c r="H23" s="15">
        <f>ROUNDUP(D22,)</f>
        <v>9</v>
      </c>
      <c r="I23" s="16">
        <f>B22-H23</f>
        <v>3</v>
      </c>
    </row>
    <row r="24" spans="1:9" ht="15" thickBot="1" x14ac:dyDescent="0.25"/>
    <row r="25" spans="1:9" ht="29.25" customHeight="1" thickBot="1" x14ac:dyDescent="0.25">
      <c r="A25" s="25" t="s">
        <v>21</v>
      </c>
      <c r="B25" s="25"/>
      <c r="C25" s="25"/>
      <c r="D25" s="25"/>
      <c r="E25" s="25"/>
      <c r="F25" s="25"/>
      <c r="G25" s="26"/>
      <c r="H25" s="2" t="s">
        <v>24</v>
      </c>
      <c r="I25" s="3"/>
    </row>
    <row r="26" spans="1:9" ht="39.75" thickBot="1" x14ac:dyDescent="0.25">
      <c r="A26" s="4" t="s">
        <v>26</v>
      </c>
      <c r="B26" s="5" t="s">
        <v>25</v>
      </c>
      <c r="C26" s="6" t="s">
        <v>13</v>
      </c>
      <c r="D26" s="6" t="s">
        <v>15</v>
      </c>
      <c r="E26" s="6" t="s">
        <v>14</v>
      </c>
      <c r="F26" s="6" t="s">
        <v>16</v>
      </c>
      <c r="G26" s="7" t="s">
        <v>17</v>
      </c>
      <c r="H26" s="5" t="s">
        <v>0</v>
      </c>
      <c r="I26" s="8" t="s">
        <v>1</v>
      </c>
    </row>
    <row r="27" spans="1:9" ht="14.25" customHeight="1" x14ac:dyDescent="0.2">
      <c r="A27" s="9" t="s">
        <v>27</v>
      </c>
      <c r="B27" s="35">
        <v>6</v>
      </c>
      <c r="C27" s="40">
        <f>$E$10</f>
        <v>0.7</v>
      </c>
      <c r="D27" s="36">
        <f t="shared" ref="D27" si="10">B27*C27</f>
        <v>4.1999999999999993</v>
      </c>
      <c r="E27" s="40">
        <f>100%-$E$10</f>
        <v>0.30000000000000004</v>
      </c>
      <c r="F27" s="36">
        <f>B27*E27</f>
        <v>1.8000000000000003</v>
      </c>
      <c r="G27" s="10" t="s">
        <v>2</v>
      </c>
      <c r="H27" s="11">
        <f>ROUNDDOWN(D27,)</f>
        <v>4</v>
      </c>
      <c r="I27" s="12">
        <f>B27-H27</f>
        <v>2</v>
      </c>
    </row>
    <row r="28" spans="1:9" ht="15" customHeight="1" thickBot="1" x14ac:dyDescent="0.25">
      <c r="A28" s="13"/>
      <c r="B28" s="37"/>
      <c r="C28" s="41"/>
      <c r="D28" s="38"/>
      <c r="E28" s="41"/>
      <c r="F28" s="38"/>
      <c r="G28" s="14" t="s">
        <v>3</v>
      </c>
      <c r="H28" s="15">
        <f>ROUNDUP(D27,)</f>
        <v>5</v>
      </c>
      <c r="I28" s="16">
        <f>B27-H28</f>
        <v>1</v>
      </c>
    </row>
    <row r="29" spans="1:9" ht="14.25" customHeight="1" x14ac:dyDescent="0.2">
      <c r="A29" s="9" t="s">
        <v>28</v>
      </c>
      <c r="B29" s="39">
        <v>8</v>
      </c>
      <c r="C29" s="40">
        <f t="shared" ref="C29" si="11">$E$10</f>
        <v>0.7</v>
      </c>
      <c r="D29" s="36">
        <f t="shared" ref="D29" si="12">B29*C29</f>
        <v>5.6</v>
      </c>
      <c r="E29" s="40">
        <f t="shared" ref="E29" si="13">100%-$E$10</f>
        <v>0.30000000000000004</v>
      </c>
      <c r="F29" s="36">
        <f>B29*E29</f>
        <v>2.4000000000000004</v>
      </c>
      <c r="G29" s="10" t="s">
        <v>2</v>
      </c>
      <c r="H29" s="11">
        <f>ROUNDDOWN(D29,)</f>
        <v>5</v>
      </c>
      <c r="I29" s="12">
        <f>B29-H29</f>
        <v>3</v>
      </c>
    </row>
    <row r="30" spans="1:9" ht="15" customHeight="1" thickBot="1" x14ac:dyDescent="0.25">
      <c r="A30" s="18"/>
      <c r="B30" s="37"/>
      <c r="C30" s="41"/>
      <c r="D30" s="38"/>
      <c r="E30" s="41"/>
      <c r="F30" s="38"/>
      <c r="G30" s="14" t="s">
        <v>3</v>
      </c>
      <c r="H30" s="15">
        <f>ROUNDUP(D29,)</f>
        <v>6</v>
      </c>
      <c r="I30" s="16">
        <f>B29-H30</f>
        <v>2</v>
      </c>
    </row>
    <row r="31" spans="1:9" x14ac:dyDescent="0.2">
      <c r="A31" s="43" t="s">
        <v>29</v>
      </c>
      <c r="B31" s="31">
        <v>10</v>
      </c>
      <c r="C31" s="40">
        <f t="shared" ref="C31" si="14">$E$10</f>
        <v>0.7</v>
      </c>
      <c r="D31" s="32">
        <f t="shared" ref="D31" si="15">B31*C31</f>
        <v>7</v>
      </c>
      <c r="E31" s="40">
        <f t="shared" ref="E31" si="16">100%-$E$10</f>
        <v>0.30000000000000004</v>
      </c>
      <c r="F31" s="32">
        <f>B31*E31</f>
        <v>3.0000000000000004</v>
      </c>
      <c r="G31" s="10" t="s">
        <v>2</v>
      </c>
      <c r="H31" s="11">
        <f>ROUNDDOWN(D31,)</f>
        <v>7</v>
      </c>
      <c r="I31" s="12">
        <f>B31-H31</f>
        <v>3</v>
      </c>
    </row>
    <row r="32" spans="1:9" ht="15" thickBot="1" x14ac:dyDescent="0.25">
      <c r="A32" s="44"/>
      <c r="B32" s="33"/>
      <c r="C32" s="41"/>
      <c r="D32" s="34"/>
      <c r="E32" s="41"/>
      <c r="F32" s="34"/>
      <c r="G32" s="14" t="s">
        <v>3</v>
      </c>
      <c r="H32" s="15">
        <f>ROUNDUP(D31,)</f>
        <v>7</v>
      </c>
      <c r="I32" s="16">
        <f>B31-H32</f>
        <v>3</v>
      </c>
    </row>
    <row r="33" spans="1:9" x14ac:dyDescent="0.2">
      <c r="A33" s="44"/>
      <c r="B33" s="31">
        <v>12</v>
      </c>
      <c r="C33" s="40">
        <f t="shared" ref="C33" si="17">$E$10</f>
        <v>0.7</v>
      </c>
      <c r="D33" s="32">
        <f t="shared" ref="D33" si="18">B33*C33</f>
        <v>8.3999999999999986</v>
      </c>
      <c r="E33" s="40">
        <f t="shared" ref="E33" si="19">100%-$E$10</f>
        <v>0.30000000000000004</v>
      </c>
      <c r="F33" s="32">
        <f>B33*E33</f>
        <v>3.6000000000000005</v>
      </c>
      <c r="G33" s="10" t="s">
        <v>2</v>
      </c>
      <c r="H33" s="11">
        <f>ROUNDDOWN(D33,)</f>
        <v>8</v>
      </c>
      <c r="I33" s="12">
        <f>B33-H33</f>
        <v>4</v>
      </c>
    </row>
    <row r="34" spans="1:9" ht="15" thickBot="1" x14ac:dyDescent="0.25">
      <c r="A34" s="44"/>
      <c r="B34" s="33"/>
      <c r="C34" s="41"/>
      <c r="D34" s="34"/>
      <c r="E34" s="41"/>
      <c r="F34" s="34"/>
      <c r="G34" s="14" t="s">
        <v>3</v>
      </c>
      <c r="H34" s="15">
        <f>ROUNDUP(D33,)</f>
        <v>9</v>
      </c>
      <c r="I34" s="16">
        <f>B33-H34</f>
        <v>3</v>
      </c>
    </row>
    <row r="35" spans="1:9" x14ac:dyDescent="0.2">
      <c r="A35" s="44"/>
      <c r="B35" s="31">
        <v>14</v>
      </c>
      <c r="C35" s="40">
        <f t="shared" ref="C35" si="20">$E$10</f>
        <v>0.7</v>
      </c>
      <c r="D35" s="32">
        <f t="shared" ref="D35" si="21">B35*C35</f>
        <v>9.7999999999999989</v>
      </c>
      <c r="E35" s="40">
        <f t="shared" ref="E35" si="22">100%-$E$10</f>
        <v>0.30000000000000004</v>
      </c>
      <c r="F35" s="32">
        <f>B35*E35</f>
        <v>4.2000000000000011</v>
      </c>
      <c r="G35" s="10" t="s">
        <v>2</v>
      </c>
      <c r="H35" s="11">
        <f>ROUNDDOWN(D35,)</f>
        <v>9</v>
      </c>
      <c r="I35" s="12">
        <f>B35-H35</f>
        <v>5</v>
      </c>
    </row>
    <row r="36" spans="1:9" ht="15" thickBot="1" x14ac:dyDescent="0.25">
      <c r="A36" s="44"/>
      <c r="B36" s="33"/>
      <c r="C36" s="41"/>
      <c r="D36" s="34"/>
      <c r="E36" s="41"/>
      <c r="F36" s="34"/>
      <c r="G36" s="14" t="s">
        <v>3</v>
      </c>
      <c r="H36" s="15">
        <f>ROUNDUP(D35,)</f>
        <v>10</v>
      </c>
      <c r="I36" s="16">
        <f>B35-H36</f>
        <v>4</v>
      </c>
    </row>
    <row r="37" spans="1:9" x14ac:dyDescent="0.2">
      <c r="A37" s="44"/>
      <c r="B37" s="31">
        <v>16</v>
      </c>
      <c r="C37" s="40">
        <f t="shared" ref="C37" si="23">$E$10</f>
        <v>0.7</v>
      </c>
      <c r="D37" s="32">
        <f t="shared" ref="D37" si="24">B37*C37</f>
        <v>11.2</v>
      </c>
      <c r="E37" s="40">
        <f t="shared" ref="E37" si="25">100%-$E$10</f>
        <v>0.30000000000000004</v>
      </c>
      <c r="F37" s="32">
        <f>B37*E37</f>
        <v>4.8000000000000007</v>
      </c>
      <c r="G37" s="10" t="s">
        <v>2</v>
      </c>
      <c r="H37" s="11">
        <f>ROUNDDOWN(D37,)</f>
        <v>11</v>
      </c>
      <c r="I37" s="12">
        <f>B37-H37</f>
        <v>5</v>
      </c>
    </row>
    <row r="38" spans="1:9" ht="15" thickBot="1" x14ac:dyDescent="0.25">
      <c r="A38" s="45"/>
      <c r="B38" s="33"/>
      <c r="C38" s="41"/>
      <c r="D38" s="34"/>
      <c r="E38" s="41"/>
      <c r="F38" s="34"/>
      <c r="G38" s="14" t="s">
        <v>3</v>
      </c>
      <c r="H38" s="15">
        <f>ROUNDUP(D37,)</f>
        <v>12</v>
      </c>
      <c r="I38" s="16">
        <f>B37-H38</f>
        <v>4</v>
      </c>
    </row>
    <row r="40" spans="1:9" ht="29.25" customHeight="1" thickBot="1" x14ac:dyDescent="0.25">
      <c r="A40" s="25" t="s">
        <v>22</v>
      </c>
      <c r="B40" s="25"/>
      <c r="C40" s="25"/>
      <c r="D40" s="25"/>
      <c r="E40" s="25"/>
      <c r="F40" s="25"/>
      <c r="G40" s="26"/>
      <c r="H40" s="2" t="s">
        <v>24</v>
      </c>
      <c r="I40" s="3"/>
    </row>
    <row r="41" spans="1:9" ht="39.75" thickBot="1" x14ac:dyDescent="0.25">
      <c r="A41" s="4" t="s">
        <v>26</v>
      </c>
      <c r="B41" s="5" t="s">
        <v>25</v>
      </c>
      <c r="C41" s="6" t="s">
        <v>13</v>
      </c>
      <c r="D41" s="6" t="s">
        <v>15</v>
      </c>
      <c r="E41" s="6" t="s">
        <v>14</v>
      </c>
      <c r="F41" s="6" t="s">
        <v>16</v>
      </c>
      <c r="G41" s="7" t="s">
        <v>17</v>
      </c>
      <c r="H41" s="5" t="s">
        <v>0</v>
      </c>
      <c r="I41" s="8" t="s">
        <v>1</v>
      </c>
    </row>
    <row r="42" spans="1:9" ht="14.25" customHeight="1" x14ac:dyDescent="0.2">
      <c r="A42" s="9" t="s">
        <v>27</v>
      </c>
      <c r="B42" s="35">
        <v>8</v>
      </c>
      <c r="C42" s="40">
        <f>$E$10</f>
        <v>0.7</v>
      </c>
      <c r="D42" s="36">
        <f t="shared" ref="D42" si="26">B42*C42</f>
        <v>5.6</v>
      </c>
      <c r="E42" s="40">
        <f>100%-$E$10</f>
        <v>0.30000000000000004</v>
      </c>
      <c r="F42" s="36">
        <f>B42*E42</f>
        <v>2.4000000000000004</v>
      </c>
      <c r="G42" s="10" t="s">
        <v>2</v>
      </c>
      <c r="H42" s="11">
        <f>ROUNDDOWN(D42,)</f>
        <v>5</v>
      </c>
      <c r="I42" s="12">
        <f>B42-H42</f>
        <v>3</v>
      </c>
    </row>
    <row r="43" spans="1:9" ht="15" customHeight="1" thickBot="1" x14ac:dyDescent="0.25">
      <c r="A43" s="13"/>
      <c r="B43" s="37"/>
      <c r="C43" s="41"/>
      <c r="D43" s="38"/>
      <c r="E43" s="41"/>
      <c r="F43" s="38"/>
      <c r="G43" s="14" t="s">
        <v>3</v>
      </c>
      <c r="H43" s="15">
        <f>ROUNDUP(D42,)</f>
        <v>6</v>
      </c>
      <c r="I43" s="16">
        <f>B42-H43</f>
        <v>2</v>
      </c>
    </row>
    <row r="44" spans="1:9" ht="14.25" customHeight="1" x14ac:dyDescent="0.2">
      <c r="A44" s="9" t="s">
        <v>28</v>
      </c>
      <c r="B44" s="39">
        <v>10</v>
      </c>
      <c r="C44" s="40">
        <f t="shared" ref="C44" si="27">$E$10</f>
        <v>0.7</v>
      </c>
      <c r="D44" s="36">
        <f t="shared" ref="D44" si="28">B44*C44</f>
        <v>7</v>
      </c>
      <c r="E44" s="40">
        <f t="shared" ref="E44" si="29">100%-$E$10</f>
        <v>0.30000000000000004</v>
      </c>
      <c r="F44" s="36">
        <f>B44*E44</f>
        <v>3.0000000000000004</v>
      </c>
      <c r="G44" s="10" t="s">
        <v>2</v>
      </c>
      <c r="H44" s="11">
        <f>ROUNDDOWN(D44,)</f>
        <v>7</v>
      </c>
      <c r="I44" s="12">
        <f>B44-H44</f>
        <v>3</v>
      </c>
    </row>
    <row r="45" spans="1:9" ht="14.25" customHeight="1" thickBot="1" x14ac:dyDescent="0.25">
      <c r="A45" s="18"/>
      <c r="B45" s="37"/>
      <c r="C45" s="41"/>
      <c r="D45" s="38"/>
      <c r="E45" s="41"/>
      <c r="F45" s="38"/>
      <c r="G45" s="14" t="s">
        <v>3</v>
      </c>
      <c r="H45" s="15">
        <f>ROUNDUP(D44,)</f>
        <v>7</v>
      </c>
      <c r="I45" s="16">
        <f>B44-H45</f>
        <v>3</v>
      </c>
    </row>
    <row r="46" spans="1:9" x14ac:dyDescent="0.2">
      <c r="A46" s="43" t="s">
        <v>29</v>
      </c>
      <c r="B46" s="31">
        <v>12</v>
      </c>
      <c r="C46" s="40">
        <f t="shared" ref="C46" si="30">$E$10</f>
        <v>0.7</v>
      </c>
      <c r="D46" s="32">
        <f t="shared" ref="D46" si="31">B46*C46</f>
        <v>8.3999999999999986</v>
      </c>
      <c r="E46" s="40">
        <f t="shared" ref="E46" si="32">100%-$E$10</f>
        <v>0.30000000000000004</v>
      </c>
      <c r="F46" s="32">
        <f>B46*E46</f>
        <v>3.6000000000000005</v>
      </c>
      <c r="G46" s="10" t="s">
        <v>2</v>
      </c>
      <c r="H46" s="11">
        <f>ROUNDDOWN(D46,)</f>
        <v>8</v>
      </c>
      <c r="I46" s="12">
        <f>B46-H46</f>
        <v>4</v>
      </c>
    </row>
    <row r="47" spans="1:9" x14ac:dyDescent="0.2">
      <c r="A47" s="44"/>
      <c r="B47" s="33"/>
      <c r="C47" s="41"/>
      <c r="D47" s="34"/>
      <c r="E47" s="41"/>
      <c r="F47" s="34"/>
      <c r="G47" s="14" t="s">
        <v>3</v>
      </c>
      <c r="H47" s="15">
        <f>ROUNDUP(D46,)</f>
        <v>9</v>
      </c>
      <c r="I47" s="16">
        <f>B46-H47</f>
        <v>3</v>
      </c>
    </row>
    <row r="48" spans="1:9" x14ac:dyDescent="0.2">
      <c r="A48" s="44"/>
      <c r="B48" s="31">
        <v>14</v>
      </c>
      <c r="C48" s="40">
        <f t="shared" ref="C48" si="33">$E$10</f>
        <v>0.7</v>
      </c>
      <c r="D48" s="32">
        <f t="shared" ref="D48" si="34">B48*C48</f>
        <v>9.7999999999999989</v>
      </c>
      <c r="E48" s="40">
        <f t="shared" ref="E48" si="35">100%-$E$10</f>
        <v>0.30000000000000004</v>
      </c>
      <c r="F48" s="32">
        <f>B48*E48</f>
        <v>4.2000000000000011</v>
      </c>
      <c r="G48" s="10" t="s">
        <v>2</v>
      </c>
      <c r="H48" s="11">
        <f>ROUNDDOWN(D48,)</f>
        <v>9</v>
      </c>
      <c r="I48" s="12">
        <f>B48-H48</f>
        <v>5</v>
      </c>
    </row>
    <row r="49" spans="1:9" x14ac:dyDescent="0.2">
      <c r="A49" s="44"/>
      <c r="B49" s="33"/>
      <c r="C49" s="41"/>
      <c r="D49" s="34"/>
      <c r="E49" s="41"/>
      <c r="F49" s="34"/>
      <c r="G49" s="14" t="s">
        <v>3</v>
      </c>
      <c r="H49" s="15">
        <f>ROUNDUP(D48,)</f>
        <v>10</v>
      </c>
      <c r="I49" s="16">
        <f>B48-H49</f>
        <v>4</v>
      </c>
    </row>
    <row r="50" spans="1:9" x14ac:dyDescent="0.2">
      <c r="A50" s="44"/>
      <c r="B50" s="31">
        <v>16</v>
      </c>
      <c r="C50" s="40">
        <f t="shared" ref="C50" si="36">$E$10</f>
        <v>0.7</v>
      </c>
      <c r="D50" s="32">
        <f t="shared" ref="D50" si="37">B50*C50</f>
        <v>11.2</v>
      </c>
      <c r="E50" s="40">
        <f t="shared" ref="E50" si="38">100%-$E$10</f>
        <v>0.30000000000000004</v>
      </c>
      <c r="F50" s="32">
        <f>B50*E50</f>
        <v>4.8000000000000007</v>
      </c>
      <c r="G50" s="10" t="s">
        <v>2</v>
      </c>
      <c r="H50" s="11">
        <f>ROUNDDOWN(D50,)</f>
        <v>11</v>
      </c>
      <c r="I50" s="12">
        <f>B50-H50</f>
        <v>5</v>
      </c>
    </row>
    <row r="51" spans="1:9" x14ac:dyDescent="0.2">
      <c r="A51" s="44"/>
      <c r="B51" s="33"/>
      <c r="C51" s="41"/>
      <c r="D51" s="34"/>
      <c r="E51" s="41"/>
      <c r="F51" s="34"/>
      <c r="G51" s="14" t="s">
        <v>3</v>
      </c>
      <c r="H51" s="15">
        <f>ROUNDUP(D50,)</f>
        <v>12</v>
      </c>
      <c r="I51" s="16">
        <f>B50-H51</f>
        <v>4</v>
      </c>
    </row>
    <row r="52" spans="1:9" x14ac:dyDescent="0.2">
      <c r="A52" s="44"/>
      <c r="B52" s="31">
        <v>18</v>
      </c>
      <c r="C52" s="40">
        <f t="shared" ref="C52" si="39">$E$10</f>
        <v>0.7</v>
      </c>
      <c r="D52" s="32">
        <f t="shared" ref="D52" si="40">B52*C52</f>
        <v>12.6</v>
      </c>
      <c r="E52" s="40">
        <f t="shared" ref="E52" si="41">100%-$E$10</f>
        <v>0.30000000000000004</v>
      </c>
      <c r="F52" s="32">
        <f>B52*E52</f>
        <v>5.4</v>
      </c>
      <c r="G52" s="10" t="s">
        <v>2</v>
      </c>
      <c r="H52" s="11">
        <f>ROUNDDOWN(D52,)</f>
        <v>12</v>
      </c>
      <c r="I52" s="12">
        <f>B52-H52</f>
        <v>6</v>
      </c>
    </row>
    <row r="53" spans="1:9" ht="15" thickBot="1" x14ac:dyDescent="0.25">
      <c r="A53" s="44"/>
      <c r="B53" s="33"/>
      <c r="C53" s="41"/>
      <c r="D53" s="34"/>
      <c r="E53" s="41"/>
      <c r="F53" s="34"/>
      <c r="G53" s="14" t="s">
        <v>3</v>
      </c>
      <c r="H53" s="15">
        <f>ROUNDUP(D52,)</f>
        <v>13</v>
      </c>
      <c r="I53" s="16">
        <f>B52-H53</f>
        <v>5</v>
      </c>
    </row>
    <row r="54" spans="1:9" x14ac:dyDescent="0.2">
      <c r="A54" s="44"/>
      <c r="B54" s="31">
        <v>20</v>
      </c>
      <c r="C54" s="40">
        <f t="shared" ref="C54" si="42">$E$10</f>
        <v>0.7</v>
      </c>
      <c r="D54" s="32">
        <f t="shared" ref="D54" si="43">B54*C54</f>
        <v>14</v>
      </c>
      <c r="E54" s="40">
        <f t="shared" ref="E54" si="44">100%-$E$10</f>
        <v>0.30000000000000004</v>
      </c>
      <c r="F54" s="32">
        <f>B54*E54</f>
        <v>6.0000000000000009</v>
      </c>
      <c r="G54" s="10" t="s">
        <v>2</v>
      </c>
      <c r="H54" s="11">
        <f>ROUNDDOWN(D54,)</f>
        <v>14</v>
      </c>
      <c r="I54" s="12">
        <f>B54-H54</f>
        <v>6</v>
      </c>
    </row>
    <row r="55" spans="1:9" x14ac:dyDescent="0.2">
      <c r="A55" s="45"/>
      <c r="B55" s="33"/>
      <c r="C55" s="41"/>
      <c r="D55" s="34"/>
      <c r="E55" s="41"/>
      <c r="F55" s="34"/>
      <c r="G55" s="14" t="s">
        <v>3</v>
      </c>
      <c r="H55" s="15">
        <f>ROUNDUP(D54,)</f>
        <v>14</v>
      </c>
      <c r="I55" s="16">
        <f>B54-H55</f>
        <v>6</v>
      </c>
    </row>
    <row r="57" spans="1:9" ht="29.25" customHeight="1" thickBot="1" x14ac:dyDescent="0.25">
      <c r="A57" s="25" t="s">
        <v>23</v>
      </c>
      <c r="B57" s="25"/>
      <c r="C57" s="25"/>
      <c r="D57" s="25"/>
      <c r="E57" s="25"/>
      <c r="F57" s="25"/>
      <c r="G57" s="26"/>
      <c r="H57" s="2" t="s">
        <v>24</v>
      </c>
      <c r="I57" s="3"/>
    </row>
    <row r="58" spans="1:9" ht="39.75" thickBot="1" x14ac:dyDescent="0.25">
      <c r="A58" s="4" t="s">
        <v>26</v>
      </c>
      <c r="B58" s="5" t="s">
        <v>25</v>
      </c>
      <c r="C58" s="6" t="s">
        <v>13</v>
      </c>
      <c r="D58" s="6" t="s">
        <v>15</v>
      </c>
      <c r="E58" s="6" t="s">
        <v>14</v>
      </c>
      <c r="F58" s="6" t="s">
        <v>16</v>
      </c>
      <c r="G58" s="7" t="s">
        <v>17</v>
      </c>
      <c r="H58" s="5" t="s">
        <v>0</v>
      </c>
      <c r="I58" s="8" t="s">
        <v>1</v>
      </c>
    </row>
    <row r="59" spans="1:9" x14ac:dyDescent="0.2">
      <c r="A59" s="43" t="s">
        <v>30</v>
      </c>
      <c r="B59" s="35">
        <v>8</v>
      </c>
      <c r="C59" s="40">
        <f>$E$10</f>
        <v>0.7</v>
      </c>
      <c r="D59" s="36">
        <f t="shared" ref="D59" si="45">B59*C59</f>
        <v>5.6</v>
      </c>
      <c r="E59" s="40">
        <f>100%-$E$10</f>
        <v>0.30000000000000004</v>
      </c>
      <c r="F59" s="36">
        <f>B59*E59</f>
        <v>2.4000000000000004</v>
      </c>
      <c r="G59" s="10" t="s">
        <v>2</v>
      </c>
      <c r="H59" s="11">
        <f>ROUNDDOWN(D59,)</f>
        <v>5</v>
      </c>
      <c r="I59" s="12">
        <f>B59-H59</f>
        <v>3</v>
      </c>
    </row>
    <row r="60" spans="1:9" x14ac:dyDescent="0.2">
      <c r="A60" s="44"/>
      <c r="B60" s="37"/>
      <c r="C60" s="41"/>
      <c r="D60" s="38"/>
      <c r="E60" s="41"/>
      <c r="F60" s="38"/>
      <c r="G60" s="14" t="s">
        <v>3</v>
      </c>
      <c r="H60" s="15">
        <f>ROUNDUP(D59,)</f>
        <v>6</v>
      </c>
      <c r="I60" s="16">
        <f>B59-H60</f>
        <v>2</v>
      </c>
    </row>
    <row r="61" spans="1:9" x14ac:dyDescent="0.2">
      <c r="A61" s="44"/>
      <c r="B61" s="31">
        <v>10</v>
      </c>
      <c r="C61" s="40">
        <f t="shared" ref="C61" si="46">$E$10</f>
        <v>0.7</v>
      </c>
      <c r="D61" s="32">
        <f>B61*C61</f>
        <v>7</v>
      </c>
      <c r="E61" s="40">
        <f t="shared" ref="E61" si="47">100%-$E$10</f>
        <v>0.30000000000000004</v>
      </c>
      <c r="F61" s="32">
        <f>B61*E61</f>
        <v>3.0000000000000004</v>
      </c>
      <c r="G61" s="17" t="s">
        <v>2</v>
      </c>
      <c r="H61" s="11">
        <f>ROUNDDOWN(D61,)</f>
        <v>7</v>
      </c>
      <c r="I61" s="12">
        <f>B61-H61</f>
        <v>3</v>
      </c>
    </row>
    <row r="62" spans="1:9" ht="15" thickBot="1" x14ac:dyDescent="0.25">
      <c r="A62" s="45"/>
      <c r="B62" s="33"/>
      <c r="C62" s="41"/>
      <c r="D62" s="42"/>
      <c r="E62" s="41"/>
      <c r="F62" s="42"/>
      <c r="G62" s="14" t="s">
        <v>3</v>
      </c>
      <c r="H62" s="15">
        <f>ROUNDUP(D61,)</f>
        <v>7</v>
      </c>
      <c r="I62" s="16">
        <f>B61-H62</f>
        <v>3</v>
      </c>
    </row>
    <row r="63" spans="1:9" ht="14.25" customHeight="1" x14ac:dyDescent="0.2">
      <c r="A63" s="9" t="s">
        <v>28</v>
      </c>
      <c r="B63" s="39">
        <v>12</v>
      </c>
      <c r="C63" s="40">
        <f t="shared" ref="C63" si="48">$E$10</f>
        <v>0.7</v>
      </c>
      <c r="D63" s="36">
        <f t="shared" ref="D63" si="49">B63*C63</f>
        <v>8.3999999999999986</v>
      </c>
      <c r="E63" s="40">
        <f t="shared" ref="E63" si="50">100%-$E$10</f>
        <v>0.30000000000000004</v>
      </c>
      <c r="F63" s="36">
        <f>B63*E63</f>
        <v>3.6000000000000005</v>
      </c>
      <c r="G63" s="10" t="s">
        <v>2</v>
      </c>
      <c r="H63" s="11">
        <f>ROUNDDOWN(D63,)</f>
        <v>8</v>
      </c>
      <c r="I63" s="12">
        <f>B63-H63</f>
        <v>4</v>
      </c>
    </row>
    <row r="64" spans="1:9" ht="14.25" customHeight="1" thickBot="1" x14ac:dyDescent="0.25">
      <c r="A64" s="18"/>
      <c r="B64" s="37"/>
      <c r="C64" s="41"/>
      <c r="D64" s="38"/>
      <c r="E64" s="41"/>
      <c r="F64" s="38"/>
      <c r="G64" s="14" t="s">
        <v>3</v>
      </c>
      <c r="H64" s="15">
        <f>ROUNDUP(D63,)</f>
        <v>9</v>
      </c>
      <c r="I64" s="16">
        <f>B63-H64</f>
        <v>3</v>
      </c>
    </row>
    <row r="65" spans="1:9" x14ac:dyDescent="0.2">
      <c r="A65" s="43" t="s">
        <v>29</v>
      </c>
      <c r="B65" s="31">
        <v>14</v>
      </c>
      <c r="C65" s="40">
        <f t="shared" ref="C65" si="51">$E$10</f>
        <v>0.7</v>
      </c>
      <c r="D65" s="32">
        <f t="shared" ref="D65" si="52">B65*C65</f>
        <v>9.7999999999999989</v>
      </c>
      <c r="E65" s="40">
        <f t="shared" ref="E65" si="53">100%-$E$10</f>
        <v>0.30000000000000004</v>
      </c>
      <c r="F65" s="32">
        <f>B65*E65</f>
        <v>4.2000000000000011</v>
      </c>
      <c r="G65" s="10" t="s">
        <v>2</v>
      </c>
      <c r="H65" s="11">
        <f>ROUNDDOWN(D65,)</f>
        <v>9</v>
      </c>
      <c r="I65" s="12">
        <f>B65-H65</f>
        <v>5</v>
      </c>
    </row>
    <row r="66" spans="1:9" x14ac:dyDescent="0.2">
      <c r="A66" s="44"/>
      <c r="B66" s="33"/>
      <c r="C66" s="41"/>
      <c r="D66" s="34"/>
      <c r="E66" s="41"/>
      <c r="F66" s="34"/>
      <c r="G66" s="14" t="s">
        <v>3</v>
      </c>
      <c r="H66" s="15">
        <f>ROUNDUP(D65,)</f>
        <v>10</v>
      </c>
      <c r="I66" s="16">
        <f>B65-H66</f>
        <v>4</v>
      </c>
    </row>
    <row r="67" spans="1:9" x14ac:dyDescent="0.2">
      <c r="A67" s="44"/>
      <c r="B67" s="31">
        <v>16</v>
      </c>
      <c r="C67" s="40">
        <f t="shared" ref="C67" si="54">$E$10</f>
        <v>0.7</v>
      </c>
      <c r="D67" s="32">
        <f t="shared" ref="D67" si="55">B67*C67</f>
        <v>11.2</v>
      </c>
      <c r="E67" s="40">
        <f t="shared" ref="E67" si="56">100%-$E$10</f>
        <v>0.30000000000000004</v>
      </c>
      <c r="F67" s="32">
        <f>B67*E67</f>
        <v>4.8000000000000007</v>
      </c>
      <c r="G67" s="10" t="s">
        <v>2</v>
      </c>
      <c r="H67" s="11">
        <f>ROUNDDOWN(D67,)</f>
        <v>11</v>
      </c>
      <c r="I67" s="12">
        <f>B67-H67</f>
        <v>5</v>
      </c>
    </row>
    <row r="68" spans="1:9" x14ac:dyDescent="0.2">
      <c r="A68" s="44"/>
      <c r="B68" s="33"/>
      <c r="C68" s="41"/>
      <c r="D68" s="34"/>
      <c r="E68" s="41"/>
      <c r="F68" s="34"/>
      <c r="G68" s="14" t="s">
        <v>3</v>
      </c>
      <c r="H68" s="15">
        <f>ROUNDUP(D67,)</f>
        <v>12</v>
      </c>
      <c r="I68" s="16">
        <f>B67-H68</f>
        <v>4</v>
      </c>
    </row>
    <row r="69" spans="1:9" x14ac:dyDescent="0.2">
      <c r="A69" s="44"/>
      <c r="B69" s="31">
        <v>18</v>
      </c>
      <c r="C69" s="40">
        <f t="shared" ref="C69" si="57">$E$10</f>
        <v>0.7</v>
      </c>
      <c r="D69" s="32">
        <f t="shared" ref="D69" si="58">B69*C69</f>
        <v>12.6</v>
      </c>
      <c r="E69" s="40">
        <f t="shared" ref="E69" si="59">100%-$E$10</f>
        <v>0.30000000000000004</v>
      </c>
      <c r="F69" s="32">
        <f>B69*E69</f>
        <v>5.4</v>
      </c>
      <c r="G69" s="10" t="s">
        <v>2</v>
      </c>
      <c r="H69" s="11">
        <f>ROUNDDOWN(D69,)</f>
        <v>12</v>
      </c>
      <c r="I69" s="12">
        <f>B69-H69</f>
        <v>6</v>
      </c>
    </row>
    <row r="70" spans="1:9" x14ac:dyDescent="0.2">
      <c r="A70" s="44"/>
      <c r="B70" s="33"/>
      <c r="C70" s="41"/>
      <c r="D70" s="34"/>
      <c r="E70" s="41"/>
      <c r="F70" s="34"/>
      <c r="G70" s="14" t="s">
        <v>3</v>
      </c>
      <c r="H70" s="15">
        <f>ROUNDUP(D69,)</f>
        <v>13</v>
      </c>
      <c r="I70" s="16">
        <f>B69-H70</f>
        <v>5</v>
      </c>
    </row>
    <row r="71" spans="1:9" x14ac:dyDescent="0.2">
      <c r="A71" s="44"/>
      <c r="B71" s="31">
        <v>20</v>
      </c>
      <c r="C71" s="40">
        <f t="shared" ref="C71" si="60">$E$10</f>
        <v>0.7</v>
      </c>
      <c r="D71" s="32">
        <f t="shared" ref="D71" si="61">B71*C71</f>
        <v>14</v>
      </c>
      <c r="E71" s="40">
        <f t="shared" ref="E71" si="62">100%-$E$10</f>
        <v>0.30000000000000004</v>
      </c>
      <c r="F71" s="32">
        <f>B71*E71</f>
        <v>6.0000000000000009</v>
      </c>
      <c r="G71" s="10" t="s">
        <v>2</v>
      </c>
      <c r="H71" s="11">
        <f>ROUNDDOWN(D71,)</f>
        <v>14</v>
      </c>
      <c r="I71" s="12">
        <f>B71-H71</f>
        <v>6</v>
      </c>
    </row>
    <row r="72" spans="1:9" x14ac:dyDescent="0.2">
      <c r="A72" s="44"/>
      <c r="B72" s="33"/>
      <c r="C72" s="41"/>
      <c r="D72" s="34"/>
      <c r="E72" s="41"/>
      <c r="F72" s="34"/>
      <c r="G72" s="14" t="s">
        <v>3</v>
      </c>
      <c r="H72" s="15">
        <f>ROUNDUP(D71,)</f>
        <v>14</v>
      </c>
      <c r="I72" s="16">
        <f>B71-H72</f>
        <v>6</v>
      </c>
    </row>
    <row r="73" spans="1:9" x14ac:dyDescent="0.2">
      <c r="A73" s="44"/>
      <c r="B73" s="31">
        <v>22</v>
      </c>
      <c r="C73" s="40">
        <f t="shared" ref="C73" si="63">$E$10</f>
        <v>0.7</v>
      </c>
      <c r="D73" s="32">
        <f t="shared" ref="D73" si="64">B73*C73</f>
        <v>15.399999999999999</v>
      </c>
      <c r="E73" s="40">
        <f t="shared" ref="E73" si="65">100%-$E$10</f>
        <v>0.30000000000000004</v>
      </c>
      <c r="F73" s="32">
        <f>B73*E73</f>
        <v>6.6000000000000014</v>
      </c>
      <c r="G73" s="10" t="s">
        <v>2</v>
      </c>
      <c r="H73" s="11">
        <f>ROUNDDOWN(D73,)</f>
        <v>15</v>
      </c>
      <c r="I73" s="12">
        <f>B73-H73</f>
        <v>7</v>
      </c>
    </row>
    <row r="74" spans="1:9" ht="15" thickBot="1" x14ac:dyDescent="0.25">
      <c r="A74" s="44"/>
      <c r="B74" s="33"/>
      <c r="C74" s="41"/>
      <c r="D74" s="34"/>
      <c r="E74" s="41"/>
      <c r="F74" s="34"/>
      <c r="G74" s="14" t="s">
        <v>3</v>
      </c>
      <c r="H74" s="15">
        <f>ROUNDUP(D73,)</f>
        <v>16</v>
      </c>
      <c r="I74" s="16">
        <f>B73-H74</f>
        <v>6</v>
      </c>
    </row>
    <row r="75" spans="1:9" x14ac:dyDescent="0.2">
      <c r="A75" s="44"/>
      <c r="B75" s="31">
        <v>24</v>
      </c>
      <c r="C75" s="40">
        <f t="shared" ref="C75:C76" si="66">$E$10</f>
        <v>0.7</v>
      </c>
      <c r="D75" s="32">
        <f t="shared" ref="D75:D76" si="67">B75*C75</f>
        <v>16.799999999999997</v>
      </c>
      <c r="E75" s="40">
        <f t="shared" ref="E75:E76" si="68">100%-$E$10</f>
        <v>0.30000000000000004</v>
      </c>
      <c r="F75" s="32">
        <f>B75*E75</f>
        <v>7.2000000000000011</v>
      </c>
      <c r="G75" s="10" t="s">
        <v>2</v>
      </c>
      <c r="H75" s="11">
        <f>ROUNDDOWN(D75,)</f>
        <v>16</v>
      </c>
      <c r="I75" s="12">
        <f>B75-H75</f>
        <v>8</v>
      </c>
    </row>
    <row r="76" spans="1:9" x14ac:dyDescent="0.2">
      <c r="A76" s="45"/>
      <c r="B76" s="33"/>
      <c r="C76" s="41"/>
      <c r="D76" s="34"/>
      <c r="E76" s="41"/>
      <c r="F76" s="34"/>
      <c r="G76" s="14" t="s">
        <v>3</v>
      </c>
      <c r="H76" s="15">
        <f>ROUNDUP(D75,)</f>
        <v>17</v>
      </c>
      <c r="I76" s="16">
        <f>B75-H76</f>
        <v>7</v>
      </c>
    </row>
  </sheetData>
  <mergeCells count="157">
    <mergeCell ref="B1:I1"/>
    <mergeCell ref="B75:B76"/>
    <mergeCell ref="C75:C76"/>
    <mergeCell ref="D75:D76"/>
    <mergeCell ref="E75:E76"/>
    <mergeCell ref="F75:F76"/>
    <mergeCell ref="B73:B74"/>
    <mergeCell ref="C73:C74"/>
    <mergeCell ref="D73:D74"/>
    <mergeCell ref="E73:E74"/>
    <mergeCell ref="F73:F74"/>
    <mergeCell ref="F69:F70"/>
    <mergeCell ref="B71:B72"/>
    <mergeCell ref="C71:C72"/>
    <mergeCell ref="D71:D72"/>
    <mergeCell ref="E71:E72"/>
    <mergeCell ref="F71:F72"/>
    <mergeCell ref="F63:F64"/>
    <mergeCell ref="A65:A76"/>
    <mergeCell ref="B65:B66"/>
    <mergeCell ref="C65:C66"/>
    <mergeCell ref="D65:D66"/>
    <mergeCell ref="E65:E66"/>
    <mergeCell ref="F65:F66"/>
    <mergeCell ref="B67:B68"/>
    <mergeCell ref="C67:C68"/>
    <mergeCell ref="D67:D68"/>
    <mergeCell ref="E67:E68"/>
    <mergeCell ref="F67:F68"/>
    <mergeCell ref="B69:B70"/>
    <mergeCell ref="C69:C70"/>
    <mergeCell ref="D69:D70"/>
    <mergeCell ref="E69:E70"/>
    <mergeCell ref="A63:A64"/>
    <mergeCell ref="B63:B64"/>
    <mergeCell ref="C63:C64"/>
    <mergeCell ref="D63:D64"/>
    <mergeCell ref="E63:E64"/>
    <mergeCell ref="A57:G57"/>
    <mergeCell ref="H57:I57"/>
    <mergeCell ref="A59:A62"/>
    <mergeCell ref="B59:B60"/>
    <mergeCell ref="C59:C60"/>
    <mergeCell ref="D59:D60"/>
    <mergeCell ref="E59:E60"/>
    <mergeCell ref="F59:F60"/>
    <mergeCell ref="B61:B62"/>
    <mergeCell ref="C61:C62"/>
    <mergeCell ref="D61:D62"/>
    <mergeCell ref="E61:E62"/>
    <mergeCell ref="F61:F62"/>
    <mergeCell ref="B54:B55"/>
    <mergeCell ref="C54:C55"/>
    <mergeCell ref="D54:D55"/>
    <mergeCell ref="E54:E55"/>
    <mergeCell ref="F54:F55"/>
    <mergeCell ref="F50:F51"/>
    <mergeCell ref="B52:B53"/>
    <mergeCell ref="C52:C53"/>
    <mergeCell ref="D52:D53"/>
    <mergeCell ref="E52:E53"/>
    <mergeCell ref="F52:F53"/>
    <mergeCell ref="F44:F45"/>
    <mergeCell ref="A46:A55"/>
    <mergeCell ref="B46:B47"/>
    <mergeCell ref="C46:C47"/>
    <mergeCell ref="D46:D47"/>
    <mergeCell ref="E46:E47"/>
    <mergeCell ref="F46:F47"/>
    <mergeCell ref="B48:B49"/>
    <mergeCell ref="C48:C49"/>
    <mergeCell ref="D48:D49"/>
    <mergeCell ref="E48:E49"/>
    <mergeCell ref="F48:F49"/>
    <mergeCell ref="B50:B51"/>
    <mergeCell ref="C50:C51"/>
    <mergeCell ref="D50:D51"/>
    <mergeCell ref="E50:E51"/>
    <mergeCell ref="A44:A45"/>
    <mergeCell ref="B44:B45"/>
    <mergeCell ref="C44:C45"/>
    <mergeCell ref="D44:D45"/>
    <mergeCell ref="E44:E45"/>
    <mergeCell ref="A40:G40"/>
    <mergeCell ref="H40:I40"/>
    <mergeCell ref="A42:A43"/>
    <mergeCell ref="B42:B43"/>
    <mergeCell ref="C42:C43"/>
    <mergeCell ref="D42:D43"/>
    <mergeCell ref="E42:E43"/>
    <mergeCell ref="F42:F43"/>
    <mergeCell ref="B37:B38"/>
    <mergeCell ref="C37:C38"/>
    <mergeCell ref="D37:D38"/>
    <mergeCell ref="E37:E38"/>
    <mergeCell ref="F37:F38"/>
    <mergeCell ref="F35:F36"/>
    <mergeCell ref="F29:F30"/>
    <mergeCell ref="A31:A38"/>
    <mergeCell ref="B31:B32"/>
    <mergeCell ref="C31:C32"/>
    <mergeCell ref="D31:D32"/>
    <mergeCell ref="E31:E32"/>
    <mergeCell ref="F31:F32"/>
    <mergeCell ref="B33:B34"/>
    <mergeCell ref="C33:C34"/>
    <mergeCell ref="D33:D34"/>
    <mergeCell ref="E33:E34"/>
    <mergeCell ref="F33:F34"/>
    <mergeCell ref="B35:B36"/>
    <mergeCell ref="C35:C36"/>
    <mergeCell ref="D35:D36"/>
    <mergeCell ref="E35:E36"/>
    <mergeCell ref="A29:A30"/>
    <mergeCell ref="B29:B30"/>
    <mergeCell ref="C29:C30"/>
    <mergeCell ref="D29:D30"/>
    <mergeCell ref="E29:E30"/>
    <mergeCell ref="F27:F28"/>
    <mergeCell ref="A27:A28"/>
    <mergeCell ref="B27:B28"/>
    <mergeCell ref="C27:C28"/>
    <mergeCell ref="D27:D28"/>
    <mergeCell ref="E27:E28"/>
    <mergeCell ref="A12:G12"/>
    <mergeCell ref="A10:D10"/>
    <mergeCell ref="A25:G25"/>
    <mergeCell ref="H25:I25"/>
    <mergeCell ref="A18:A23"/>
    <mergeCell ref="B18:B19"/>
    <mergeCell ref="D22:D23"/>
    <mergeCell ref="B22:B23"/>
    <mergeCell ref="D16:D17"/>
    <mergeCell ref="C18:C19"/>
    <mergeCell ref="D18:D19"/>
    <mergeCell ref="D20:D21"/>
    <mergeCell ref="C20:C21"/>
    <mergeCell ref="C16:C17"/>
    <mergeCell ref="C22:C23"/>
    <mergeCell ref="B16:B17"/>
    <mergeCell ref="B20:B21"/>
    <mergeCell ref="B14:B15"/>
    <mergeCell ref="H12:I12"/>
    <mergeCell ref="C14:C15"/>
    <mergeCell ref="D14:D15"/>
    <mergeCell ref="A14:A15"/>
    <mergeCell ref="A16:A17"/>
    <mergeCell ref="E22:E23"/>
    <mergeCell ref="F22:F23"/>
    <mergeCell ref="E14:E15"/>
    <mergeCell ref="F14:F15"/>
    <mergeCell ref="E16:E17"/>
    <mergeCell ref="F16:F17"/>
    <mergeCell ref="E20:E21"/>
    <mergeCell ref="F20:F21"/>
    <mergeCell ref="E18:E19"/>
    <mergeCell ref="F18:F1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orientation="landscape" r:id="rId1"/>
  <headerFooter>
    <oddHeader>&amp;C&amp;"-,Gras"&amp;12REPARTITION H/F POUR PRESENTATION DE LISTE DE CANDIDAT&amp;R&amp;8Edité le &amp;D
à &amp;T</oddHeader>
    <oddFooter>&amp;L&amp;8SOURCE: DGCL&amp;R&amp;8Page&amp;P/&amp;N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B70143DE98E429ACBD2656B2E49C2" ma:contentTypeVersion="0" ma:contentTypeDescription="Crée un document." ma:contentTypeScope="" ma:versionID="fc9d6021a457246975f1b54d6ee4a89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b3613ba4871b6d4221e6a6d8c4f7bd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3A54FF-0DFD-4E9F-9F1E-0431427E32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EDD2941-2235-411C-BD2F-DA290A3648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514032-697B-42D6-8E48-F69B2BBB88C7}">
  <ds:schemaRefs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Répartition F-H sur liste CST</vt:lpstr>
      <vt:lpstr>'Répartition F-H sur liste CST'!Zone_d_impression</vt:lpstr>
    </vt:vector>
  </TitlesOfParts>
  <Company>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CDG 44</dc:creator>
  <cp:lastModifiedBy>Coralie Dargouge</cp:lastModifiedBy>
  <cp:lastPrinted>2022-04-19T06:49:47Z</cp:lastPrinted>
  <dcterms:created xsi:type="dcterms:W3CDTF">2017-12-08T15:48:39Z</dcterms:created>
  <dcterms:modified xsi:type="dcterms:W3CDTF">2026-06-04T14:37:39Z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0x010100AF3B70143DE98E429ACBD2656B2E49C2</vt:lpwstr>
  </property>
</Properties>
</file>